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pjūtis/2024 rugpjūčio 30-rugsėjo 1/"/>
    </mc:Choice>
  </mc:AlternateContent>
  <xr:revisionPtr revIDLastSave="3570" documentId="13_ncr:1_{E61D8DA5-CCEE-47DE-9FEF-95A3CAA4B0D3}" xr6:coauthVersionLast="47" xr6:coauthVersionMax="47" xr10:uidLastSave="{DB4A466F-1149-41B0-9E25-2B410269E81E}"/>
  <bookViews>
    <workbookView xWindow="1950" yWindow="1470" windowWidth="19920" windowHeight="14730" xr2:uid="{00000000-000D-0000-FFFF-FFFF00000000}"/>
  </bookViews>
  <sheets>
    <sheet name="08.30-09.01" sheetId="16" r:id="rId1"/>
    <sheet name="08.23-08.25" sheetId="15" r:id="rId2"/>
    <sheet name="08.16-08.18" sheetId="14" r:id="rId3"/>
    <sheet name="08.09-08.11" sheetId="13" r:id="rId4"/>
    <sheet name="08.02-08.04" sheetId="12" r:id="rId5"/>
    <sheet name="07.26-07.28" sheetId="11" r:id="rId6"/>
    <sheet name="07.19-07.21" sheetId="10" r:id="rId7"/>
    <sheet name="07.12-07.14" sheetId="9" r:id="rId8"/>
    <sheet name="07.05-07.07" sheetId="8" r:id="rId9"/>
    <sheet name="06.28-06.30" sheetId="7" r:id="rId10"/>
    <sheet name="06.21-06.23" sheetId="6" r:id="rId11"/>
    <sheet name="06.14-06.16" sheetId="5" r:id="rId12"/>
    <sheet name="06.07-06.09 " sheetId="4" r:id="rId13"/>
    <sheet name="05.31-06.02" sheetId="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6" l="1"/>
  <c r="I30" i="16"/>
  <c r="F25" i="16" l="1"/>
  <c r="F12" i="16" l="1"/>
  <c r="I10" i="16"/>
  <c r="I9" i="16"/>
  <c r="F8" i="16" l="1"/>
  <c r="I22" i="16" l="1"/>
  <c r="F22" i="16"/>
  <c r="I13" i="16" l="1"/>
  <c r="F11" i="16"/>
  <c r="I24" i="16" l="1"/>
  <c r="I18" i="16"/>
  <c r="G32" i="16"/>
  <c r="D32" i="16"/>
  <c r="F32" i="16" s="1"/>
  <c r="F28" i="16"/>
  <c r="I29" i="16"/>
  <c r="F29" i="16"/>
  <c r="I26" i="16"/>
  <c r="F26" i="16"/>
  <c r="I27" i="16"/>
  <c r="F27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<sst xmlns="http://schemas.openxmlformats.org/spreadsheetml/2006/main" count="1748" uniqueCount="203">
  <si>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</si>
  <si>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</si>
  <si>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</si>
  <si>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</si>
  <si>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</si>
  <si>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</si>
  <si>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</si>
  <si>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</si>
  <si>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</si>
  <si>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</si>
  <si>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</si>
  <si>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</si>
  <si>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</si>
  <si>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</si>
  <si>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</si>
  <si>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</si>
  <si>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</si>
  <si>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</si>
  <si>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</si>
  <si>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</si>
  <si>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</si>
  <si>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</si>
  <si>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</si>
  <si>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</si>
  <si>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</si>
  <si>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</si>
  <si>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</si>
  <si>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</si>
  <si>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</si>
  <si>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</si>
  <si>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</si>
  <si>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</si>
  <si>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</si>
  <si>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</si>
  <si>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</si>
  <si>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</si>
  <si>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</si>
  <si>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</si>
  <si>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</si>
  <si>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</si>
  <si>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</si>
  <si>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</si>
  <si>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</si>
  <si>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</si>
  <si>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</si>
  <si>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</si>
  <si>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</si>
  <si>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</si>
  <si>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</si>
  <si>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</si>
  <si>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</si>
  <si>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</si>
  <si>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</si>
  <si>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</si>
  <si>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</si>
  <si>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</si>
  <si>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</si>
  <si>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</si>
  <si>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</si>
  <si>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</si>
  <si>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</si>
  <si>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</si>
  <si>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</si>
  <si>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</si>
  <si>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</si>
  <si>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</si>
  <si>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</si>
  <si>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</si>
  <si>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</si>
  <si>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</si>
  <si>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</si>
  <si>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</si>
  <si>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</si>
  <si>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</si>
  <si>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</si>
  <si>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</si>
  <si>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</si>
  <si>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</si>
  <si>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</si>
  <si>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</si>
  <si>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</si>
  <si>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</si>
  <si>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</si>
  <si>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</si>
  <si>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</si>
  <si>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</si>
  <si>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</si>
  <si>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</si>
  <si>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</si>
  <si>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</si>
  <si>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</si>
  <si>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</si>
  <si>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</si>
  <si>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</si>
  <si>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</si>
  <si>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</si>
  <si>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</si>
  <si>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</si>
  <si>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</si>
  <si>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</si>
  <si>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</si>
  <si>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</si>
  <si>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</si>
  <si>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</si>
  <si>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</si>
  <si>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</si>
  <si>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</si>
  <si>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</si>
  <si>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</si>
  <si>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</si>
  <si>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</si>
  <si>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</si>
  <si>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</si>
  <si>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</si>
  <si>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</si>
  <si>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</si>
  <si>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</si>
  <si>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</si>
  <si>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</si>
  <si>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</si>
  <si>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</si>
  <si>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</si>
  <si>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</si>
  <si>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</si>
  <si>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</si>
  <si>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</si>
  <si>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</si>
  <si>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</si>
  <si>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</si>
  <si>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</si>
  <si>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</si>
  <si>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</si>
  <si>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</si>
  <si>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</si>
  <si>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</si>
  <si>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</si>
  <si>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</si>
  <si>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</si>
  <si>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</si>
  <si>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</si>
  <si>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</si>
  <si>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</si>
  <si>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</si>
  <si>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</si>
  <si>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</si>
  <si>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</si>
  <si>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</si>
  <si>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</si>
  <si>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</si>
  <si>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</si>
  <si>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</si>
  <si>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</si>
  <si>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</si>
  <si>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</si>
  <si>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</si>
  <si>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</si>
  <si>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</si>
  <si>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</si>
  <si>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</si>
  <si>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</si>
  <si>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</si>
  <si>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</si>
  <si>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</si>
  <si>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</si>
  <si>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</si>
  <si>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</si>
  <si>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</si>
  <si>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</si>
  <si>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</si>
  <si>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</si>
  <si>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</si>
  <si>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</si>
  <si>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</si>
  <si>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</si>
  <si>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</si>
  <si>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</si>
  <si>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</si>
  <si>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</si>
  <si>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</si>
  <si>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</si>
  <si>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</si>
  <si>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</si>
  <si>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</si>
  <si>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</si>
  <si>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</si>
  <si>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</si>
  <si>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</si>
  <si>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</si>
  <si>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</si>
  <si>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</si>
  <si>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</si>
  <si>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</si>
  <si>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</si>
  <si>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</si>
  <si>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</si>
  <si>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</si>
  <si>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</si>
  <si>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</si>
  <si>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</si>
  <si>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</si>
  <si>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</si>
  <si>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</si>
  <si>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Total (29)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</si>
</sst>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4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77"/>
    </tableStyle>
    <tableStyle name="Table Style 2" pivot="0" count="1" xr9:uid="{27931E3F-712C-485E-A1F4-53DFE01A40F1}">
      <tableStyleElement type="wholeTable" dxfId="476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2" totalsRowCount="1" headerRowDxfId="475" dataDxfId="473" totalsRowDxfId="472" headerRowBorderDxfId="474">
  <sortState xmlns:xlrd2="http://schemas.microsoft.com/office/spreadsheetml/2017/richdata2" ref="A3:O31">
    <sortCondition descending="1" ref="D3:D31"/>
  </sortState>
  <tableColumns count="15">
    <tableColumn id="1" xr3:uid="{2DF79592-E0DB-4D80-8A0A-10EC846C1F2B}" name="#" totalsRowLabel=" " dataDxfId="471" totalsRowDxfId="14"/>
    <tableColumn id="2" xr3:uid="{CCFE4E69-60DB-44DA-8AB3-CED8E3E1F6D8}" name="#_x000a_LW" totalsRowLabel=" " dataDxfId="470" totalsRowDxfId="13"/>
    <tableColumn id="3" xr3:uid="{DD125D71-0687-4110-8B6E-CC598162D983}" name="Filmas _x000a_(Movie)" totalsRowLabel="Total (29)" dataDxfId="469" totalsRowDxfId="12"/>
    <tableColumn id="4" xr3:uid="{5BFFA0A5-04D9-49AC-8B29-EEBB9AB95EB0}" name="Pajamos _x000a_(GBO)" totalsRowFunction="sum" dataDxfId="468" totalsRowDxfId="11"/>
    <tableColumn id="5" xr3:uid="{058A8B42-E311-4BB0-987A-4AA5F450194F}" name="Pajamos _x000a_praeita sav._x000a_(GBO LW)" totalsRowLabel="166 305 €" dataDxfId="467" totalsRowDxfId="10"/>
    <tableColumn id="6" xr3:uid="{D4DF0290-9311-4EA5-95FF-4D66A08F7D2C}" name="Pakitimas_x000a_(Change)" totalsRowFunction="custom" dataDxfId="466" totalsRowDxfId="9">
      <calculatedColumnFormula>(D3-E3)/E3</calculatedColumnFormula>
      <totalsRowFormula>(D32-E32)/E32</totalsRowFormula>
    </tableColumn>
    <tableColumn id="7" xr3:uid="{F3CECCE9-C642-4B92-B9C2-1993DE609192}" name="Žiūrovų sk. _x000a_(ADM)" totalsRowFunction="sum" dataDxfId="465" totalsRowDxfId="8"/>
    <tableColumn id="8" xr3:uid="{D8607DAE-DE2B-48D6-8D59-ED886B36A042}" name="Seansų sk. _x000a_(Show count)" dataDxfId="464" totalsRowDxfId="7"/>
    <tableColumn id="9" xr3:uid="{4E70C4A9-9DE4-44D4-9CE5-E5C0709BD015}" name="Lankomumo vid._x000a_(Average ADM)" dataDxfId="463" totalsRowDxfId="6">
      <calculatedColumnFormula>G3/H3</calculatedColumnFormula>
    </tableColumn>
    <tableColumn id="10" xr3:uid="{BEDE5DBF-C91A-4DA7-B413-C86F9CCED4AA}" name="Kopijų sk. _x000a_(DCO count)" dataDxfId="462" totalsRowDxfId="5"/>
    <tableColumn id="11" xr3:uid="{92120A55-60B2-43FC-987A-9B3B9552BD0F}" name="Rodymo savaitė_x000a_(Week on screen)" dataDxfId="461" totalsRowDxfId="4"/>
    <tableColumn id="12" xr3:uid="{E1E31C96-09B2-48EB-BFB9-C859CFB88BCD}" name="Bendros pajamos _x000a_(Total GBO)" dataDxfId="460" totalsRowDxfId="3"/>
    <tableColumn id="13" xr3:uid="{04371708-A0C6-489B-B95D-315177B3B9C9}" name="Bendras žiūrovų sk._x000a_(Total ADM)" dataDxfId="459" totalsRowDxfId="2"/>
    <tableColumn id="14" xr3:uid="{0AFF25A9-9FCA-468B-A15C-BBE26CC9D47E}" name="Premjeros data _x000a_(Release date)" dataDxfId="458" totalsRowDxfId="1"/>
    <tableColumn id="15" xr3:uid="{2D87C39F-5FAB-4A38-992C-1DA5F0DB7A8E}" name="Platintojas _x000a_(Distributor)" totalsRowLabel=" " dataDxfId="457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2"/>
  <sheetViews>
    <sheetView tabSelected="1" zoomScale="60" zoomScaleNormal="60" workbookViewId="0">
      <selection activeCell="K28" sqref="K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95" customHeight="1">
      <c r="A24" s="10">
        <v>22</v>
      </c>
      <c r="B24" s="15" t="s">
        <v>17</v>
      </c>
      <c r="C24" s="18" t="s">
        <v>197</v>
      </c>
      <c r="D24" s="12">
        <v>149.84</v>
      </c>
      <c r="E24" s="13" t="s">
        <v>15</v>
      </c>
      <c r="F24" s="13" t="s">
        <v>15</v>
      </c>
      <c r="G24" s="14">
        <v>22</v>
      </c>
      <c r="H24" s="14">
        <v>14</v>
      </c>
      <c r="I24" s="15">
        <f>G24/H24</f>
        <v>1.5714285714285714</v>
      </c>
      <c r="J24" s="15">
        <v>3</v>
      </c>
      <c r="K24" s="15">
        <v>1</v>
      </c>
      <c r="L24" s="12">
        <v>149.84</v>
      </c>
      <c r="M24" s="14">
        <v>22</v>
      </c>
      <c r="N24" s="16">
        <v>45534</v>
      </c>
      <c r="O24" s="27" t="s">
        <v>88</v>
      </c>
    </row>
    <row r="25" spans="1:15" s="17" customFormat="1" ht="24.75" customHeight="1">
      <c r="A25" s="10">
        <v>23</v>
      </c>
      <c r="B25" s="10">
        <v>13</v>
      </c>
      <c r="C25" s="11" t="s">
        <v>190</v>
      </c>
      <c r="D25" s="12">
        <v>146.1</v>
      </c>
      <c r="E25" s="12">
        <v>2591.21</v>
      </c>
      <c r="F25" s="13">
        <f>(D25-E25)/E25</f>
        <v>-0.94361707464852329</v>
      </c>
      <c r="G25" s="14">
        <v>21</v>
      </c>
      <c r="H25" s="15" t="s">
        <v>15</v>
      </c>
      <c r="I25" s="15" t="s">
        <v>15</v>
      </c>
      <c r="J25" s="15">
        <v>1</v>
      </c>
      <c r="K25" s="15">
        <v>2</v>
      </c>
      <c r="L25" s="12">
        <v>5118.9399999999996</v>
      </c>
      <c r="M25" s="14">
        <v>882</v>
      </c>
      <c r="N25" s="16">
        <v>45527</v>
      </c>
      <c r="O25" s="22" t="s">
        <v>183</v>
      </c>
    </row>
    <row r="26" spans="1:15" s="17" customFormat="1" ht="24.75" customHeight="1">
      <c r="A26" s="10">
        <v>24</v>
      </c>
      <c r="B26" s="10">
        <v>26</v>
      </c>
      <c r="C26" s="11" t="s">
        <v>39</v>
      </c>
      <c r="D26" s="12">
        <v>106.6</v>
      </c>
      <c r="E26" s="12">
        <v>42.6</v>
      </c>
      <c r="F26" s="13">
        <f>(D26-E26)/E26</f>
        <v>1.5023474178403753</v>
      </c>
      <c r="G26" s="14">
        <v>14</v>
      </c>
      <c r="H26" s="14">
        <v>2</v>
      </c>
      <c r="I26" s="15">
        <f>G26/H26</f>
        <v>7</v>
      </c>
      <c r="J26" s="15">
        <v>1</v>
      </c>
      <c r="K26" s="15">
        <v>24</v>
      </c>
      <c r="L26" s="12">
        <v>68812.5</v>
      </c>
      <c r="M26" s="14">
        <v>10624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17</v>
      </c>
      <c r="C27" s="11" t="s">
        <v>82</v>
      </c>
      <c r="D27" s="12">
        <v>66</v>
      </c>
      <c r="E27" s="12">
        <v>363.59999999999991</v>
      </c>
      <c r="F27" s="13">
        <f>(D27-E27)/E27</f>
        <v>-0.81848184818481839</v>
      </c>
      <c r="G27" s="14">
        <v>13</v>
      </c>
      <c r="H27" s="14">
        <v>2</v>
      </c>
      <c r="I27" s="15">
        <f>G27/H27</f>
        <v>6.5</v>
      </c>
      <c r="J27" s="15">
        <v>1</v>
      </c>
      <c r="K27" s="13" t="s">
        <v>15</v>
      </c>
      <c r="L27" s="12">
        <v>13523.749999999996</v>
      </c>
      <c r="M27" s="14">
        <v>2149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0">
        <v>29</v>
      </c>
      <c r="C28" s="18" t="s">
        <v>129</v>
      </c>
      <c r="D28" s="12">
        <v>48</v>
      </c>
      <c r="E28" s="12">
        <v>17</v>
      </c>
      <c r="F28" s="13">
        <f>(D28-E28)/E28</f>
        <v>1.8235294117647058</v>
      </c>
      <c r="G28" s="14">
        <v>6</v>
      </c>
      <c r="H28" s="15" t="s">
        <v>15</v>
      </c>
      <c r="I28" s="15" t="s">
        <v>15</v>
      </c>
      <c r="J28" s="15">
        <v>1</v>
      </c>
      <c r="K28" s="15" t="s">
        <v>15</v>
      </c>
      <c r="L28" s="12">
        <v>18617</v>
      </c>
      <c r="M28" s="14">
        <v>2945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27</v>
      </c>
      <c r="C29" s="11" t="s">
        <v>110</v>
      </c>
      <c r="D29" s="12">
        <v>46.2</v>
      </c>
      <c r="E29" s="12">
        <v>30.2</v>
      </c>
      <c r="F29" s="13">
        <f>(D29-E29)/E29</f>
        <v>0.52980132450331141</v>
      </c>
      <c r="G29" s="14">
        <v>6</v>
      </c>
      <c r="H29" s="14">
        <v>1</v>
      </c>
      <c r="I29" s="15">
        <f>G29/H29</f>
        <v>6</v>
      </c>
      <c r="J29" s="15">
        <v>1</v>
      </c>
      <c r="K29" s="15" t="s">
        <v>15</v>
      </c>
      <c r="L29" s="12">
        <v>216028.40000000008</v>
      </c>
      <c r="M29" s="14">
        <v>33430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20" t="s">
        <v>15</v>
      </c>
      <c r="C30" s="11" t="s">
        <v>138</v>
      </c>
      <c r="D30" s="12">
        <v>35</v>
      </c>
      <c r="E30" s="20" t="s">
        <v>15</v>
      </c>
      <c r="F30" s="13" t="s">
        <v>15</v>
      </c>
      <c r="G30" s="14">
        <v>7</v>
      </c>
      <c r="H30" s="14">
        <v>1</v>
      </c>
      <c r="I30" s="15">
        <f>G30/H30</f>
        <v>7</v>
      </c>
      <c r="J30" s="10">
        <v>1</v>
      </c>
      <c r="K30" s="20" t="s">
        <v>15</v>
      </c>
      <c r="L30" s="12">
        <v>22236.720000000001</v>
      </c>
      <c r="M30" s="14">
        <v>3451</v>
      </c>
      <c r="N30" s="16">
        <v>45485</v>
      </c>
      <c r="O30" s="22" t="s">
        <v>45</v>
      </c>
    </row>
    <row r="31" spans="1:15" s="17" customFormat="1" ht="24.75" customHeight="1">
      <c r="A31" s="10">
        <v>29</v>
      </c>
      <c r="B31" s="4">
        <v>31</v>
      </c>
      <c r="C31" s="52" t="s">
        <v>192</v>
      </c>
      <c r="D31" s="6" t="s">
        <v>194</v>
      </c>
      <c r="E31" s="6" t="s">
        <v>194</v>
      </c>
      <c r="F31" s="6" t="s">
        <v>194</v>
      </c>
      <c r="G31" s="6" t="s">
        <v>194</v>
      </c>
      <c r="H31" s="6" t="s">
        <v>194</v>
      </c>
      <c r="I31" s="6" t="s">
        <v>194</v>
      </c>
      <c r="J31" s="6" t="s">
        <v>194</v>
      </c>
      <c r="K31" s="8">
        <v>2</v>
      </c>
      <c r="L31" s="12" t="s">
        <v>194</v>
      </c>
      <c r="M31" s="12" t="s">
        <v>194</v>
      </c>
      <c r="N31" s="9">
        <v>45527</v>
      </c>
      <c r="O31" s="27" t="s">
        <v>193</v>
      </c>
    </row>
    <row r="32" spans="1:15" s="26" customFormat="1" ht="24.75" customHeight="1">
      <c r="A32" s="34" t="s">
        <v>24</v>
      </c>
      <c r="B32" s="34" t="s">
        <v>24</v>
      </c>
      <c r="C32" s="35" t="s">
        <v>202</v>
      </c>
      <c r="D32" s="36">
        <f>SUBTOTAL(109,Table1323456789101112131415[Pajamos 
(GBO)])</f>
        <v>141786.17000000004</v>
      </c>
      <c r="E32" s="36" t="s">
        <v>201</v>
      </c>
      <c r="F32" s="37">
        <f t="shared" ref="F32" si="1">(D32-E32)/E32</f>
        <v>-0.14743290941342688</v>
      </c>
      <c r="G32" s="38">
        <f>SUBTOTAL(109,Table1323456789101112131415[Žiūrovų sk. 
(ADM)])</f>
        <v>20619</v>
      </c>
      <c r="H32" s="34"/>
      <c r="I32" s="34"/>
      <c r="J32" s="34"/>
      <c r="K32" s="43"/>
      <c r="L32" s="39"/>
      <c r="M32" s="50"/>
      <c r="N32" s="34"/>
      <c r="O32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zoomScale="60" zoomScaleNormal="60" workbookViewId="0">
      <selection activeCell="D34" sqref="D3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C33" sqref="C33:O33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C9" sqref="C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C15" sqref="C1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2024-09-02T13:28:56Z</dcterms:modified>
</cp:coreProperties>
</file>